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onzehuisartsen.sharepoint.com/sites/KetenzorgManagement/Gedeelde documenten/Ketenzorg/2024/Zorgprogramma's/"/>
    </mc:Choice>
  </mc:AlternateContent>
  <xr:revisionPtr revIDLastSave="12" documentId="8_{F5B2B22B-B728-45AA-B122-11892B69BCB4}" xr6:coauthVersionLast="47" xr6:coauthVersionMax="47" xr10:uidLastSave="{2D5A08C2-80A2-495C-91F7-8BA64734D8BC}"/>
  <bookViews>
    <workbookView xWindow="-110" yWindow="-110" windowWidth="19420" windowHeight="11500" xr2:uid="{00000000-000D-0000-FFFF-FFFF00000000}"/>
  </bookViews>
  <sheets>
    <sheet name="Blad1" sheetId="1" r:id="rId1"/>
    <sheet name="Blad2" sheetId="2" r:id="rId2"/>
  </sheets>
  <definedNames>
    <definedName name="_xlnm.Print_Area" localSheetId="0">Blad1!$A$4:$L$20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H9" i="1" l="1"/>
  <c r="G9" i="1"/>
  <c r="F9" i="1"/>
  <c r="F11" i="1" l="1"/>
  <c r="F12" i="1" l="1"/>
  <c r="G12" i="1"/>
  <c r="G13" i="1" s="1"/>
  <c r="G14" i="1" s="1"/>
  <c r="E12" i="1"/>
  <c r="H12" i="1"/>
  <c r="H13" i="1" l="1"/>
  <c r="H14" i="1" s="1"/>
  <c r="E13" i="1"/>
  <c r="E14" i="1" s="1"/>
  <c r="F13" i="1"/>
  <c r="F14" i="1" s="1"/>
  <c r="E17" i="1" l="1"/>
  <c r="F17" i="1" l="1"/>
</calcChain>
</file>

<file path=xl/sharedStrings.xml><?xml version="1.0" encoding="utf-8"?>
<sst xmlns="http://schemas.openxmlformats.org/spreadsheetml/2006/main" count="16" uniqueCount="16">
  <si>
    <t>DM</t>
  </si>
  <si>
    <t>COPD</t>
  </si>
  <si>
    <t>Astma</t>
  </si>
  <si>
    <t>minuten per patiënt per jaar volgens minutenschema</t>
  </si>
  <si>
    <t>totaal aantal minuten per jaar</t>
  </si>
  <si>
    <t>praktijkgrootte</t>
  </si>
  <si>
    <t>fte's (1 fte is 38 uur per week)</t>
  </si>
  <si>
    <t>fte</t>
  </si>
  <si>
    <t>totaal inzet POH  binnen de ketenzorg</t>
  </si>
  <si>
    <t>uren/wk</t>
  </si>
  <si>
    <t>Inzet POH</t>
  </si>
  <si>
    <t>totaal aantal uur per week (44 weken)</t>
  </si>
  <si>
    <t>CVRM</t>
  </si>
  <si>
    <t>aantal patiënten in de praktijk per zorgprogramma</t>
  </si>
  <si>
    <t>verwacht aantal patiënten bij praktijkgrootte en landelijk gemiddelde</t>
  </si>
  <si>
    <t>Formatieberekeningstool POH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</si>
</sst>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0" fillId="4" borderId="0" xfId="0" applyFill="1" applyProtection="1">
      <protection locked="0"/>
    </xf>
    <xf numFmtId="0" fontId="2" fillId="4" borderId="0" xfId="0" applyFont="1" applyFill="1" applyAlignment="1" applyProtection="1">
      <alignment wrapText="1"/>
      <protection locked="0"/>
    </xf>
    <xf numFmtId="0" fontId="0" fillId="0" borderId="0" xfId="0" applyFill="1" applyProtection="1">
      <protection locked="0"/>
    </xf>
    <xf numFmtId="0" fontId="0" fillId="0" borderId="0" xfId="0" applyProtection="1">
      <protection locked="0"/>
    </xf>
    <xf numFmtId="0" fontId="0" fillId="6" borderId="1" xfId="0" applyFill="1" applyBorder="1" applyProtection="1">
      <protection locked="0"/>
    </xf>
    <xf numFmtId="0" fontId="0" fillId="4" borderId="0" xfId="0" applyFill="1" applyAlignment="1" applyProtection="1">
      <alignment wrapText="1"/>
      <protection locked="0"/>
    </xf>
    <xf numFmtId="1" fontId="0" fillId="6" borderId="1" xfId="0" applyNumberFormat="1" applyFill="1" applyBorder="1" applyProtection="1">
      <protection locked="0"/>
    </xf>
    <xf numFmtId="9" fontId="0" fillId="4" borderId="0" xfId="1" applyFont="1" applyFill="1" applyProtection="1">
      <protection locked="0"/>
    </xf>
    <xf numFmtId="9" fontId="0" fillId="4" borderId="0" xfId="0" applyNumberFormat="1" applyFill="1" applyProtection="1">
      <protection locked="0"/>
    </xf>
    <xf numFmtId="0" fontId="2" fillId="4" borderId="5" xfId="0" applyFont="1" applyFill="1" applyBorder="1" applyAlignment="1" applyProtection="1">
      <alignment wrapText="1"/>
      <protection locked="0"/>
    </xf>
    <xf numFmtId="164" fontId="2" fillId="4" borderId="5" xfId="0" applyNumberFormat="1" applyFont="1" applyFill="1" applyBorder="1" applyProtection="1">
      <protection locked="0"/>
    </xf>
    <xf numFmtId="0" fontId="0" fillId="4" borderId="5" xfId="0" applyFill="1" applyBorder="1" applyProtection="1">
      <protection locked="0"/>
    </xf>
    <xf numFmtId="0" fontId="0" fillId="0" borderId="0" xfId="0" applyAlignment="1" applyProtection="1">
      <alignment wrapText="1"/>
      <protection locked="0"/>
    </xf>
    <xf numFmtId="0" fontId="0" fillId="4" borderId="0" xfId="0" applyFill="1" applyAlignment="1" applyProtection="1">
      <alignment wrapText="1"/>
    </xf>
    <xf numFmtId="0" fontId="2" fillId="2" borderId="7" xfId="0" applyFont="1" applyFill="1" applyBorder="1" applyProtection="1"/>
    <xf numFmtId="0" fontId="2" fillId="2" borderId="3" xfId="0" applyFont="1" applyFill="1" applyBorder="1" applyProtection="1"/>
    <xf numFmtId="0" fontId="2" fillId="2" borderId="2" xfId="0" applyFont="1" applyFill="1" applyBorder="1" applyProtection="1"/>
    <xf numFmtId="0" fontId="2" fillId="2" borderId="8"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4" xfId="0" applyFont="1" applyFill="1" applyBorder="1" applyAlignment="1" applyProtection="1">
      <alignment horizontal="center"/>
    </xf>
    <xf numFmtId="0" fontId="0" fillId="3" borderId="1" xfId="0" applyFill="1" applyBorder="1" applyAlignment="1" applyProtection="1">
      <alignment wrapText="1"/>
    </xf>
    <xf numFmtId="1" fontId="0" fillId="0" borderId="8" xfId="0" applyNumberFormat="1" applyFill="1" applyBorder="1" applyProtection="1"/>
    <xf numFmtId="1" fontId="0" fillId="0" borderId="1" xfId="0" applyNumberFormat="1" applyBorder="1" applyProtection="1"/>
    <xf numFmtId="0" fontId="0" fillId="0" borderId="1" xfId="0" applyBorder="1" applyProtection="1"/>
    <xf numFmtId="164" fontId="0" fillId="0" borderId="1" xfId="0" applyNumberFormat="1" applyBorder="1" applyProtection="1"/>
    <xf numFmtId="2" fontId="0" fillId="0" borderId="1" xfId="0" applyNumberFormat="1" applyBorder="1" applyProtection="1"/>
    <xf numFmtId="0" fontId="0" fillId="5" borderId="1" xfId="0" applyFill="1" applyBorder="1" applyAlignment="1" applyProtection="1">
      <alignment wrapText="1"/>
    </xf>
    <xf numFmtId="0" fontId="2" fillId="4" borderId="0" xfId="0" applyFont="1" applyFill="1" applyAlignment="1" applyProtection="1">
      <alignment horizontal="center"/>
      <protection locked="0"/>
    </xf>
    <xf numFmtId="2" fontId="0" fillId="4" borderId="6" xfId="0" applyNumberFormat="1" applyFill="1" applyBorder="1" applyProtection="1"/>
    <xf numFmtId="2" fontId="0" fillId="4" borderId="1" xfId="0" applyNumberFormat="1" applyFill="1" applyBorder="1" applyProtection="1"/>
    <xf numFmtId="0" fontId="3" fillId="7" borderId="9" xfId="0" applyFont="1" applyFill="1" applyBorder="1" applyProtection="1">
      <protection locked="0"/>
    </xf>
    <xf numFmtId="0" fontId="0" fillId="7" borderId="10" xfId="0" applyFill="1" applyBorder="1" applyProtection="1">
      <protection locked="0"/>
    </xf>
    <xf numFmtId="0" fontId="0" fillId="7" borderId="10" xfId="0" applyFill="1" applyBorder="1" applyAlignment="1" applyProtection="1">
      <alignment wrapText="1"/>
      <protection locked="0"/>
    </xf>
    <xf numFmtId="1" fontId="0" fillId="0" borderId="0" xfId="0" applyNumberFormat="1" applyProtection="1">
      <protection locked="0"/>
    </xf>
    <xf numFmtId="44" fontId="0" fillId="0" borderId="0" xfId="0" applyNumberFormat="1" applyProtection="1">
      <protection locked="0"/>
    </xf>
    <xf numFmtId="1" fontId="0" fillId="0" borderId="5" xfId="0" applyNumberFormat="1" applyFill="1" applyBorder="1" applyProtection="1"/>
    <xf numFmtId="1" fontId="0" fillId="0" borderId="4" xfId="0" applyNumberFormat="1" applyFill="1" applyBorder="1" applyProtection="1"/>
    <xf numFmtId="1" fontId="0" fillId="0" borderId="8" xfId="0" applyNumberFormat="1" applyFill="1" applyBorder="1" applyAlignment="1" applyProtection="1">
      <alignment horizontal="right"/>
    </xf>
    <xf numFmtId="0" fontId="2" fillId="8" borderId="1" xfId="0" applyFont="1" applyFill="1" applyBorder="1" applyAlignment="1" applyProtection="1">
      <alignment horizontal="right" wrapText="1"/>
      <protection locked="0"/>
    </xf>
    <xf numFmtId="0" fontId="0" fillId="0" borderId="0" xfId="0" applyFill="1" applyBorder="1" applyProtection="1">
      <protection locked="0"/>
    </xf>
    <xf numFmtId="44" fontId="0" fillId="0" borderId="0" xfId="2" applyFont="1"/>
    <xf numFmtId="44" fontId="0" fillId="0" borderId="0" xfId="0" applyNumberFormat="1"/>
    <xf numFmtId="0" fontId="2" fillId="0" borderId="0" xfId="0" applyFont="1"/>
    <xf numFmtId="44" fontId="2" fillId="0" borderId="0" xfId="0" applyNumberFormat="1" applyFont="1"/>
  </cellXfs>
  <cellStyles count="3">
    <cellStyle name="Procent" xfId="1" builtinId="5"/>
    <cellStyle name="Standaard" xfId="0" builtinId="0"/>
    <cellStyle name="Valuta" xfId="2" builtinId="4"/>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200025</xdr:colOff>
      <xdr:row>7</xdr:row>
      <xdr:rowOff>9523</xdr:rowOff>
    </xdr:from>
    <xdr:to>
      <xdr:col>2</xdr:col>
      <xdr:colOff>1314450</xdr:colOff>
      <xdr:row>12</xdr:row>
      <xdr:rowOff>30480</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200025" y="1548763"/>
          <a:ext cx="2173605" cy="1483997"/>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aantal patiënten</a:t>
          </a:r>
          <a:r>
            <a:rPr lang="nl-NL" sz="1100"/>
            <a:t>: vul hier</a:t>
          </a:r>
          <a:r>
            <a:rPr lang="nl-NL" sz="1100" baseline="0"/>
            <a:t> het </a:t>
          </a:r>
          <a:r>
            <a:rPr lang="nl-NL" sz="1100"/>
            <a:t>daadwerkelijke aantal patiënten in. </a:t>
          </a:r>
          <a:r>
            <a:rPr lang="nl-NL" sz="1100">
              <a:solidFill>
                <a:schemeClr val="dk1"/>
              </a:solidFill>
              <a:effectLst/>
              <a:latin typeface="+mn-lt"/>
              <a:ea typeface="+mn-ea"/>
              <a:cs typeface="+mn-cs"/>
            </a:rPr>
            <a:t>Daarna op 'enter' drukken.</a:t>
          </a:r>
          <a:r>
            <a:rPr lang="nl-NL" sz="1100"/>
            <a:t> Indien u niet meedoet met een keten vult u bij patiëntenaantal '0' in. </a:t>
          </a:r>
        </a:p>
      </xdr:txBody>
    </xdr:sp>
    <xdr:clientData/>
  </xdr:twoCellAnchor>
  <xdr:twoCellAnchor>
    <xdr:from>
      <xdr:col>0</xdr:col>
      <xdr:colOff>186690</xdr:colOff>
      <xdr:row>12</xdr:row>
      <xdr:rowOff>78105</xdr:rowOff>
    </xdr:from>
    <xdr:to>
      <xdr:col>2</xdr:col>
      <xdr:colOff>1325880</xdr:colOff>
      <xdr:row>17</xdr:row>
      <xdr:rowOff>0</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86690" y="3080385"/>
          <a:ext cx="2198370" cy="140779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minuten per patiënt</a:t>
          </a:r>
          <a:r>
            <a:rPr lang="nl-NL" sz="1100" b="0"/>
            <a:t>:</a:t>
          </a:r>
          <a:r>
            <a:rPr lang="nl-NL" sz="1100" b="0" baseline="0"/>
            <a:t> hier is het gemiddeld aantal minuten  van de POH per patiënt per jaar ingevuld volgens de officiële zorgprogramma's. Dit betreft een gewogen gemiddelde van nieuwe patiënten en bestaande patiënten inclusief administratie en overleg.</a:t>
          </a:r>
        </a:p>
        <a:p>
          <a:endParaRPr lang="nl-NL" sz="1100"/>
        </a:p>
      </xdr:txBody>
    </xdr:sp>
    <xdr:clientData/>
  </xdr:twoCellAnchor>
  <xdr:twoCellAnchor>
    <xdr:from>
      <xdr:col>0</xdr:col>
      <xdr:colOff>200025</xdr:colOff>
      <xdr:row>3</xdr:row>
      <xdr:rowOff>57150</xdr:rowOff>
    </xdr:from>
    <xdr:to>
      <xdr:col>7</xdr:col>
      <xdr:colOff>371475</xdr:colOff>
      <xdr:row>3</xdr:row>
      <xdr:rowOff>371475</xdr:rowOff>
    </xdr:to>
    <xdr:sp macro="" textlink="">
      <xdr:nvSpPr>
        <xdr:cNvPr id="5" name="Tekstvak 4">
          <a:extLst>
            <a:ext uri="{FF2B5EF4-FFF2-40B4-BE49-F238E27FC236}">
              <a16:creationId xmlns:a16="http://schemas.microsoft.com/office/drawing/2014/main" id="{00000000-0008-0000-0000-000005000000}"/>
            </a:ext>
          </a:extLst>
        </xdr:cNvPr>
        <xdr:cNvSpPr txBox="1"/>
      </xdr:nvSpPr>
      <xdr:spPr>
        <a:xfrm>
          <a:off x="200025" y="57150"/>
          <a:ext cx="6667500" cy="3143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invulinstructie:</a:t>
          </a:r>
          <a:r>
            <a:rPr lang="nl-NL" sz="1100" b="1" baseline="0"/>
            <a:t> </a:t>
          </a:r>
          <a:r>
            <a:rPr lang="nl-NL" sz="1100" b="0" baseline="0"/>
            <a:t>vul de groene vakjes in. Gebruik hierbij onderstaande Toelichting.</a:t>
          </a:r>
        </a:p>
        <a:p>
          <a:endParaRPr lang="nl-NL" sz="1100" b="1"/>
        </a:p>
      </xdr:txBody>
    </xdr:sp>
    <xdr:clientData/>
  </xdr:twoCellAnchor>
  <xdr:twoCellAnchor>
    <xdr:from>
      <xdr:col>0</xdr:col>
      <xdr:colOff>200025</xdr:colOff>
      <xdr:row>4</xdr:row>
      <xdr:rowOff>161925</xdr:rowOff>
    </xdr:from>
    <xdr:to>
      <xdr:col>2</xdr:col>
      <xdr:colOff>1352550</xdr:colOff>
      <xdr:row>6</xdr:row>
      <xdr:rowOff>19050</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a:off x="200025" y="552450"/>
          <a:ext cx="2371725" cy="2381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t>toelichting</a:t>
          </a:r>
          <a:r>
            <a:rPr lang="nl-NL" sz="1100" b="1" u="sng" baseline="0"/>
            <a:t> bij het invullen:</a:t>
          </a:r>
          <a:endParaRPr lang="nl-NL" sz="1100" b="1" u="sng"/>
        </a:p>
      </xdr:txBody>
    </xdr:sp>
    <xdr:clientData/>
  </xdr:twoCellAnchor>
  <xdr:twoCellAnchor>
    <xdr:from>
      <xdr:col>2</xdr:col>
      <xdr:colOff>1196340</xdr:colOff>
      <xdr:row>9</xdr:row>
      <xdr:rowOff>137160</xdr:rowOff>
    </xdr:from>
    <xdr:to>
      <xdr:col>2</xdr:col>
      <xdr:colOff>1417320</xdr:colOff>
      <xdr:row>9</xdr:row>
      <xdr:rowOff>236220</xdr:rowOff>
    </xdr:to>
    <xdr:cxnSp macro="">
      <xdr:nvCxnSpPr>
        <xdr:cNvPr id="8" name="Rechte verbindingslijn met pijl 7">
          <a:extLst>
            <a:ext uri="{FF2B5EF4-FFF2-40B4-BE49-F238E27FC236}">
              <a16:creationId xmlns:a16="http://schemas.microsoft.com/office/drawing/2014/main" id="{00000000-0008-0000-0000-000008000000}"/>
            </a:ext>
          </a:extLst>
        </xdr:cNvPr>
        <xdr:cNvCxnSpPr/>
      </xdr:nvCxnSpPr>
      <xdr:spPr>
        <a:xfrm flipH="1" flipV="1">
          <a:off x="2255520" y="2407920"/>
          <a:ext cx="220980" cy="99060"/>
        </a:xfrm>
        <a:prstGeom prst="straightConnector1">
          <a:avLst/>
        </a:prstGeom>
        <a:ln>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1165860</xdr:colOff>
      <xdr:row>10</xdr:row>
      <xdr:rowOff>171451</xdr:rowOff>
    </xdr:from>
    <xdr:to>
      <xdr:col>3</xdr:col>
      <xdr:colOff>1</xdr:colOff>
      <xdr:row>12</xdr:row>
      <xdr:rowOff>152400</xdr:rowOff>
    </xdr:to>
    <xdr:cxnSp macro="">
      <xdr:nvCxnSpPr>
        <xdr:cNvPr id="9" name="Rechte verbindingslijn met pijl 8">
          <a:extLst>
            <a:ext uri="{FF2B5EF4-FFF2-40B4-BE49-F238E27FC236}">
              <a16:creationId xmlns:a16="http://schemas.microsoft.com/office/drawing/2014/main" id="{00000000-0008-0000-0000-000009000000}"/>
            </a:ext>
          </a:extLst>
        </xdr:cNvPr>
        <xdr:cNvCxnSpPr/>
      </xdr:nvCxnSpPr>
      <xdr:spPr>
        <a:xfrm flipH="1">
          <a:off x="2225040" y="2625091"/>
          <a:ext cx="274321" cy="529589"/>
        </a:xfrm>
        <a:prstGeom prst="straightConnector1">
          <a:avLst/>
        </a:prstGeom>
        <a:ln>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1036320</xdr:colOff>
      <xdr:row>6</xdr:row>
      <xdr:rowOff>76200</xdr:rowOff>
    </xdr:from>
    <xdr:to>
      <xdr:col>3</xdr:col>
      <xdr:colOff>1844040</xdr:colOff>
      <xdr:row>8</xdr:row>
      <xdr:rowOff>45720</xdr:rowOff>
    </xdr:to>
    <xdr:cxnSp macro="">
      <xdr:nvCxnSpPr>
        <xdr:cNvPr id="11" name="Rechte verbindingslijn met pijl 10">
          <a:extLst>
            <a:ext uri="{FF2B5EF4-FFF2-40B4-BE49-F238E27FC236}">
              <a16:creationId xmlns:a16="http://schemas.microsoft.com/office/drawing/2014/main" id="{4970E795-3522-4B1A-B8A8-471BA3925E1F}"/>
            </a:ext>
          </a:extLst>
        </xdr:cNvPr>
        <xdr:cNvCxnSpPr/>
      </xdr:nvCxnSpPr>
      <xdr:spPr>
        <a:xfrm flipV="1">
          <a:off x="2095500" y="1432560"/>
          <a:ext cx="2247900" cy="335280"/>
        </a:xfrm>
        <a:prstGeom prst="straightConnector1">
          <a:avLst/>
        </a:prstGeom>
        <a:ln>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1"/>
  <sheetViews>
    <sheetView tabSelected="1" zoomScaleNormal="100" zoomScaleSheetLayoutView="100" workbookViewId="0">
      <selection activeCell="J5" sqref="J5"/>
    </sheetView>
  </sheetViews>
  <sheetFormatPr defaultColWidth="9.08984375" defaultRowHeight="14.5" x14ac:dyDescent="0.35"/>
  <cols>
    <col min="1" max="1" width="6.36328125" style="4" customWidth="1"/>
    <col min="2" max="2" width="9.08984375" style="4"/>
    <col min="3" max="3" width="21" style="4" customWidth="1"/>
    <col min="4" max="4" width="27.54296875" style="13" customWidth="1"/>
    <col min="5" max="6" width="9.90625" style="4" customWidth="1"/>
    <col min="7" max="7" width="9.453125" style="4" bestFit="1" customWidth="1"/>
    <col min="8" max="8" width="8.90625" style="4" customWidth="1"/>
    <col min="9" max="9" width="12.453125" style="4" customWidth="1"/>
    <col min="10" max="10" width="12.6328125" style="4" customWidth="1"/>
    <col min="11" max="11" width="9.08984375" style="4"/>
    <col min="12" max="12" width="3.6328125" style="4" customWidth="1"/>
    <col min="13" max="15" width="9.08984375" style="3"/>
    <col min="16" max="16384" width="9.08984375" style="4"/>
  </cols>
  <sheetData>
    <row r="1" spans="1:18" ht="19" thickBot="1" x14ac:dyDescent="0.5">
      <c r="A1" s="31" t="s">
        <v>15</v>
      </c>
      <c r="B1" s="32"/>
      <c r="C1" s="32"/>
      <c r="D1" s="33"/>
      <c r="E1" s="32"/>
      <c r="F1" s="32"/>
      <c r="G1" s="32"/>
      <c r="H1" s="32"/>
      <c r="I1" s="40"/>
      <c r="J1" s="40"/>
    </row>
    <row r="2" spans="1:18" x14ac:dyDescent="0.35">
      <c r="K2" s="3"/>
      <c r="L2" s="3"/>
      <c r="N2" s="4"/>
      <c r="O2" s="4"/>
    </row>
    <row r="3" spans="1:18" x14ac:dyDescent="0.35">
      <c r="K3" s="3"/>
      <c r="L3" s="3"/>
      <c r="N3" s="4"/>
      <c r="O3" s="4"/>
    </row>
    <row r="4" spans="1:18" ht="30.75" customHeight="1" x14ac:dyDescent="0.35">
      <c r="A4" s="1"/>
      <c r="B4" s="1"/>
      <c r="C4" s="1"/>
      <c r="D4" s="2"/>
      <c r="E4" s="1"/>
      <c r="F4" s="1"/>
      <c r="G4" s="1"/>
      <c r="H4" s="1"/>
      <c r="I4" s="1"/>
      <c r="J4" s="1"/>
      <c r="K4" s="3"/>
      <c r="L4" s="3"/>
      <c r="N4" s="4"/>
      <c r="O4" s="4"/>
    </row>
    <row r="5" spans="1:18" x14ac:dyDescent="0.35">
      <c r="A5" s="1"/>
      <c r="B5" s="1"/>
      <c r="C5" s="1"/>
      <c r="D5" s="2" t="s">
        <v>10</v>
      </c>
      <c r="E5" s="1"/>
      <c r="F5" s="1"/>
      <c r="G5" s="1"/>
      <c r="H5" s="1"/>
      <c r="I5" s="1"/>
      <c r="J5" s="1"/>
      <c r="K5" s="3"/>
      <c r="L5" s="3"/>
      <c r="N5" s="4"/>
      <c r="O5" s="4"/>
    </row>
    <row r="6" spans="1:18" x14ac:dyDescent="0.35">
      <c r="A6" s="1"/>
      <c r="B6" s="1"/>
      <c r="C6" s="1"/>
      <c r="D6" s="39" t="s">
        <v>5</v>
      </c>
      <c r="E6" s="5">
        <v>2095</v>
      </c>
      <c r="F6" s="1"/>
      <c r="G6" s="1"/>
      <c r="H6" s="1"/>
      <c r="I6" s="1"/>
      <c r="J6" s="1"/>
      <c r="K6" s="3"/>
      <c r="L6" s="3"/>
      <c r="N6" s="4"/>
      <c r="O6" s="4"/>
    </row>
    <row r="7" spans="1:18" x14ac:dyDescent="0.35">
      <c r="A7" s="1"/>
      <c r="B7" s="1"/>
      <c r="C7" s="1"/>
      <c r="D7" s="14"/>
      <c r="E7" s="15"/>
      <c r="F7" s="16"/>
      <c r="G7" s="17"/>
      <c r="H7" s="15"/>
      <c r="I7" s="1"/>
      <c r="J7" s="3"/>
      <c r="K7" s="3"/>
      <c r="L7" s="3"/>
      <c r="M7" s="4"/>
      <c r="N7" s="4"/>
      <c r="O7" s="4"/>
      <c r="R7" s="34"/>
    </row>
    <row r="8" spans="1:18" x14ac:dyDescent="0.35">
      <c r="A8" s="1"/>
      <c r="B8" s="1"/>
      <c r="C8" s="1"/>
      <c r="D8" s="14"/>
      <c r="E8" s="18" t="s">
        <v>0</v>
      </c>
      <c r="F8" s="19" t="s">
        <v>1</v>
      </c>
      <c r="G8" s="20" t="s">
        <v>2</v>
      </c>
      <c r="H8" s="18" t="s">
        <v>12</v>
      </c>
      <c r="I8" s="1"/>
      <c r="J8" s="3"/>
      <c r="K8" s="3"/>
      <c r="L8" s="3"/>
      <c r="M8" s="4"/>
      <c r="N8" s="4"/>
      <c r="O8" s="4"/>
      <c r="R8" s="34"/>
    </row>
    <row r="9" spans="1:18" ht="43.5" x14ac:dyDescent="0.35">
      <c r="A9" s="1"/>
      <c r="B9" s="1"/>
      <c r="C9" s="1"/>
      <c r="D9" s="21" t="s">
        <v>14</v>
      </c>
      <c r="E9" s="22">
        <f>(E6/2095)*92</f>
        <v>92</v>
      </c>
      <c r="F9" s="36">
        <f>(E6/2095)*42</f>
        <v>42</v>
      </c>
      <c r="G9" s="37">
        <f>(E6/2095)*41</f>
        <v>41</v>
      </c>
      <c r="H9" s="38">
        <f>(E6/2095)*213</f>
        <v>213</v>
      </c>
      <c r="I9" s="1"/>
      <c r="J9" s="3"/>
      <c r="K9" s="3"/>
      <c r="L9" s="3"/>
      <c r="M9" s="4"/>
      <c r="N9" s="4"/>
      <c r="O9" s="4"/>
      <c r="R9" s="34"/>
    </row>
    <row r="10" spans="1:18" ht="29" x14ac:dyDescent="0.35">
      <c r="A10" s="1"/>
      <c r="B10" s="1"/>
      <c r="C10" s="1"/>
      <c r="D10" s="21" t="s">
        <v>13</v>
      </c>
      <c r="E10" s="7">
        <v>0</v>
      </c>
      <c r="F10" s="7">
        <v>0</v>
      </c>
      <c r="G10" s="7">
        <v>0</v>
      </c>
      <c r="H10" s="7">
        <v>0</v>
      </c>
      <c r="I10" s="1"/>
      <c r="J10" s="3"/>
      <c r="K10" s="3"/>
      <c r="L10" s="3"/>
      <c r="M10" s="4"/>
      <c r="N10" s="4"/>
      <c r="O10" s="4"/>
      <c r="R10" s="34"/>
    </row>
    <row r="11" spans="1:18" ht="29" x14ac:dyDescent="0.35">
      <c r="A11" s="1"/>
      <c r="B11" s="1"/>
      <c r="C11" s="1"/>
      <c r="D11" s="21" t="s">
        <v>3</v>
      </c>
      <c r="E11" s="23">
        <v>145</v>
      </c>
      <c r="F11" s="23">
        <f>(0.1*149)+(0.9*128)</f>
        <v>130.1</v>
      </c>
      <c r="G11" s="23">
        <v>134</v>
      </c>
      <c r="H11" s="24">
        <v>75</v>
      </c>
      <c r="I11" s="1"/>
      <c r="J11" s="3"/>
      <c r="K11" s="3"/>
      <c r="L11" s="3"/>
      <c r="M11" s="4"/>
      <c r="N11" s="4"/>
      <c r="O11" s="4"/>
    </row>
    <row r="12" spans="1:18" x14ac:dyDescent="0.35">
      <c r="A12" s="1"/>
      <c r="B12" s="1"/>
      <c r="C12" s="1"/>
      <c r="D12" s="21" t="s">
        <v>4</v>
      </c>
      <c r="E12" s="23">
        <f>E11*E10</f>
        <v>0</v>
      </c>
      <c r="F12" s="23">
        <f t="shared" ref="F12:H12" si="0">F11*F10</f>
        <v>0</v>
      </c>
      <c r="G12" s="23">
        <f t="shared" si="0"/>
        <v>0</v>
      </c>
      <c r="H12" s="23">
        <f t="shared" si="0"/>
        <v>0</v>
      </c>
      <c r="I12" s="1"/>
      <c r="J12" s="3"/>
      <c r="K12" s="3"/>
      <c r="L12" s="3"/>
      <c r="M12" s="4"/>
      <c r="N12" s="4"/>
      <c r="O12" s="4"/>
    </row>
    <row r="13" spans="1:18" ht="29" x14ac:dyDescent="0.35">
      <c r="A13" s="1"/>
      <c r="B13" s="1"/>
      <c r="C13" s="1"/>
      <c r="D13" s="21" t="s">
        <v>11</v>
      </c>
      <c r="E13" s="25">
        <f>E12/60/44</f>
        <v>0</v>
      </c>
      <c r="F13" s="25">
        <f>F12/60/44</f>
        <v>0</v>
      </c>
      <c r="G13" s="25">
        <f>G12/60/44</f>
        <v>0</v>
      </c>
      <c r="H13" s="25">
        <f>H12/60/44</f>
        <v>0</v>
      </c>
      <c r="I13" s="1"/>
      <c r="J13" s="3"/>
      <c r="K13" s="3"/>
      <c r="L13" s="3"/>
      <c r="M13" s="4"/>
      <c r="N13" s="4"/>
      <c r="O13" s="4"/>
    </row>
    <row r="14" spans="1:18" x14ac:dyDescent="0.35">
      <c r="A14" s="1"/>
      <c r="B14" s="1"/>
      <c r="C14" s="1"/>
      <c r="D14" s="21" t="s">
        <v>6</v>
      </c>
      <c r="E14" s="25">
        <f>E13/38</f>
        <v>0</v>
      </c>
      <c r="F14" s="26">
        <f t="shared" ref="F14:H14" si="1">F13/38</f>
        <v>0</v>
      </c>
      <c r="G14" s="26">
        <f t="shared" si="1"/>
        <v>0</v>
      </c>
      <c r="H14" s="25">
        <f t="shared" si="1"/>
        <v>0</v>
      </c>
      <c r="I14" s="1"/>
      <c r="J14" s="3"/>
      <c r="K14" s="3"/>
      <c r="L14" s="3"/>
      <c r="M14" s="4"/>
      <c r="N14" s="4"/>
      <c r="O14" s="4"/>
    </row>
    <row r="15" spans="1:18" x14ac:dyDescent="0.35">
      <c r="A15" s="1"/>
      <c r="B15" s="1"/>
      <c r="C15" s="1"/>
      <c r="D15" s="6"/>
      <c r="E15" s="8"/>
      <c r="F15" s="8"/>
      <c r="G15" s="8"/>
      <c r="H15" s="8"/>
      <c r="I15" s="1"/>
      <c r="J15" s="1"/>
      <c r="K15" s="3"/>
      <c r="L15" s="3"/>
      <c r="N15" s="4"/>
      <c r="O15" s="4"/>
    </row>
    <row r="16" spans="1:18" x14ac:dyDescent="0.35">
      <c r="A16" s="1"/>
      <c r="B16" s="1"/>
      <c r="C16" s="1"/>
      <c r="D16" s="6"/>
      <c r="E16" s="28" t="s">
        <v>7</v>
      </c>
      <c r="F16" s="28" t="s">
        <v>9</v>
      </c>
      <c r="G16" s="1"/>
      <c r="H16" s="1"/>
      <c r="I16" s="1"/>
      <c r="J16" s="1"/>
      <c r="K16" s="3"/>
      <c r="L16" s="3"/>
      <c r="N16" s="4"/>
      <c r="O16" s="4"/>
    </row>
    <row r="17" spans="1:15" ht="29" x14ac:dyDescent="0.35">
      <c r="A17" s="1"/>
      <c r="B17" s="1"/>
      <c r="C17" s="1"/>
      <c r="D17" s="27" t="s">
        <v>8</v>
      </c>
      <c r="E17" s="29">
        <f>E14+F14+G14+H14</f>
        <v>0</v>
      </c>
      <c r="F17" s="30">
        <f>E17*38</f>
        <v>0</v>
      </c>
      <c r="G17" s="9"/>
      <c r="H17" s="1"/>
      <c r="I17" s="1"/>
      <c r="J17" s="1"/>
      <c r="K17" s="3"/>
      <c r="L17" s="3"/>
      <c r="N17" s="4"/>
      <c r="O17" s="4"/>
    </row>
    <row r="18" spans="1:15" ht="32.25" customHeight="1" x14ac:dyDescent="0.35">
      <c r="A18" s="1"/>
      <c r="B18" s="1"/>
      <c r="C18" s="1"/>
      <c r="D18" s="10"/>
      <c r="E18" s="11"/>
      <c r="F18" s="11"/>
      <c r="G18" s="12"/>
      <c r="H18" s="12"/>
      <c r="I18" s="12"/>
      <c r="J18" s="12"/>
      <c r="K18" s="12"/>
      <c r="L18" s="12"/>
    </row>
    <row r="21" spans="1:15" x14ac:dyDescent="0.35">
      <c r="E21" s="35"/>
    </row>
  </sheetData>
  <sheetProtection algorithmName="SHA-512" hashValue="/zQiIHGpOB71Ghg1yV+4202ypg14cXXzgzDSqQFQGMkpAYJ6zbE8q8T7ImXyK5qbNsEucSUwUfB/pW0fJeclOQ==" saltValue="kJSi0idTcT7fVRHeWIKYLw==" spinCount="100000" sheet="1" objects="1" scenarios="1" selectLockedCells="1"/>
  <pageMargins left="0.70866141732283472" right="0.70866141732283472" top="0.74803149606299213" bottom="0.74803149606299213" header="0.31496062992125984" footer="0.31496062992125984"/>
  <pageSetup paperSize="9" scale="86" orientation="landscape"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F39"/>
  <sheetViews>
    <sheetView workbookViewId="0">
      <selection activeCell="B2" sqref="B2:I14"/>
    </sheetView>
  </sheetViews>
  <sheetFormatPr defaultRowHeight="14.5" x14ac:dyDescent="0.35"/>
  <cols>
    <col min="2" max="2" width="46" customWidth="1"/>
    <col min="3" max="3" width="11.1796875" bestFit="1" customWidth="1"/>
  </cols>
  <sheetData>
    <row r="15" spans="3:6" x14ac:dyDescent="0.35">
      <c r="C15" s="41"/>
      <c r="D15" s="41"/>
      <c r="E15" s="41"/>
      <c r="F15" s="41"/>
    </row>
    <row r="18" spans="2:6" x14ac:dyDescent="0.35">
      <c r="C18" s="41"/>
    </row>
    <row r="19" spans="2:6" x14ac:dyDescent="0.35">
      <c r="C19" s="42"/>
    </row>
    <row r="20" spans="2:6" x14ac:dyDescent="0.35">
      <c r="C20" s="42"/>
    </row>
    <row r="21" spans="2:6" x14ac:dyDescent="0.35">
      <c r="C21" s="42"/>
    </row>
    <row r="22" spans="2:6" x14ac:dyDescent="0.35">
      <c r="C22" s="42"/>
      <c r="F22" s="42"/>
    </row>
    <row r="23" spans="2:6" x14ac:dyDescent="0.35">
      <c r="C23" s="41"/>
    </row>
    <row r="24" spans="2:6" x14ac:dyDescent="0.35">
      <c r="C24" s="41"/>
    </row>
    <row r="25" spans="2:6" x14ac:dyDescent="0.35">
      <c r="C25" s="41"/>
    </row>
    <row r="26" spans="2:6" x14ac:dyDescent="0.35">
      <c r="C26" s="41"/>
    </row>
    <row r="27" spans="2:6" x14ac:dyDescent="0.35">
      <c r="B27" s="43"/>
      <c r="C27" s="44"/>
    </row>
    <row r="28" spans="2:6" x14ac:dyDescent="0.35">
      <c r="B28" s="43"/>
      <c r="C28" s="44"/>
    </row>
    <row r="29" spans="2:6" x14ac:dyDescent="0.35">
      <c r="B29" s="43"/>
      <c r="C29" s="44"/>
    </row>
    <row r="30" spans="2:6" x14ac:dyDescent="0.35">
      <c r="B30" s="43"/>
      <c r="C30" s="44"/>
    </row>
    <row r="35" spans="3:3" x14ac:dyDescent="0.35">
      <c r="C35" s="41"/>
    </row>
    <row r="39" spans="3:3" x14ac:dyDescent="0.35">
      <c r="C39" s="4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488c4ae-8e1b-44c0-adea-0ee55e53a446" xsi:nil="true"/>
    <lcf76f155ced4ddcb4097134ff3c332f xmlns="3068e753-094c-4209-9333-f971a5e28fb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79FADF44AA9842A92483DDF5452A69" ma:contentTypeVersion="15" ma:contentTypeDescription="Een nieuw document maken." ma:contentTypeScope="" ma:versionID="082fe8c315425e8b2d4933988cd810e0">
  <xsd:schema xmlns:xsd="http://www.w3.org/2001/XMLSchema" xmlns:xs="http://www.w3.org/2001/XMLSchema" xmlns:p="http://schemas.microsoft.com/office/2006/metadata/properties" xmlns:ns2="3068e753-094c-4209-9333-f971a5e28fb5" xmlns:ns3="2488c4ae-8e1b-44c0-adea-0ee55e53a446" targetNamespace="http://schemas.microsoft.com/office/2006/metadata/properties" ma:root="true" ma:fieldsID="b77bdf79d261550712db0a43ee5c2b98" ns2:_="" ns3:_="">
    <xsd:import namespace="3068e753-094c-4209-9333-f971a5e28fb5"/>
    <xsd:import namespace="2488c4ae-8e1b-44c0-adea-0ee55e53a446"/>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8e753-094c-4209-9333-f971a5e28fb5"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Afbeeldingtags" ma:readOnly="false" ma:fieldId="{5cf76f15-5ced-4ddc-b409-7134ff3c332f}" ma:taxonomyMulti="true" ma:sspId="d3272a79-d549-408f-87a8-7947051e511b"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88c4ae-8e1b-44c0-adea-0ee55e53a44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332cdc-ece7-4d39-8724-8a845743647f}" ma:internalName="TaxCatchAll" ma:showField="CatchAllData" ma:web="2488c4ae-8e1b-44c0-adea-0ee55e53a44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2FA460-6AA7-4C8C-BFA8-B89F965A1AF6}">
  <ds:schemaRefs>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2488c4ae-8e1b-44c0-adea-0ee55e53a446"/>
    <ds:schemaRef ds:uri="http://schemas.microsoft.com/office/2006/metadata/properties"/>
    <ds:schemaRef ds:uri="3068e753-094c-4209-9333-f971a5e28fb5"/>
    <ds:schemaRef ds:uri="http://www.w3.org/XML/1998/namespace"/>
    <ds:schemaRef ds:uri="http://purl.org/dc/dcmitype/"/>
  </ds:schemaRefs>
</ds:datastoreItem>
</file>

<file path=customXml/itemProps2.xml><?xml version="1.0" encoding="utf-8"?>
<ds:datastoreItem xmlns:ds="http://schemas.openxmlformats.org/officeDocument/2006/customXml" ds:itemID="{561BB39E-3766-453E-9852-CD1061410D47}">
  <ds:schemaRefs>
    <ds:schemaRef ds:uri="http://schemas.microsoft.com/sharepoint/v3/contenttype/forms"/>
  </ds:schemaRefs>
</ds:datastoreItem>
</file>

<file path=customXml/itemProps3.xml><?xml version="1.0" encoding="utf-8"?>
<ds:datastoreItem xmlns:ds="http://schemas.openxmlformats.org/officeDocument/2006/customXml" ds:itemID="{84188E3D-45FE-434A-BE22-904E18CAD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8e753-094c-4209-9333-f971a5e28fb5"/>
    <ds:schemaRef ds:uri="2488c4ae-8e1b-44c0-adea-0ee55e53a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Blad1!Afdrukbereik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Clary te Velde</dc:creator>
  <cp:lastModifiedBy>Clary te Velde</cp:lastModifiedBy>
  <dcterms:created xsi:type="dcterms:W3CDTF">2024-02-13T14:15:48Z</dcterms:created>
  <dcterms:modified xsi:type="dcterms:W3CDTF">2024-02-13T14:20:12Z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1131400</vt:r8>
  </property>
  <property fmtid="{D5CDD505-2E9C-101B-9397-08002B2CF9AE}" pid="3" name="ContentTypeId">
    <vt:lpwstr>0x010100E579FADF44AA9842A92483DDF5452A69</vt:lpwstr>
  </property>
  <property fmtid="{D5CDD505-2E9C-101B-9397-08002B2CF9AE}" pid="4" name="MediaServiceImageTags">
    <vt:lpwstr/>
  </property>
  <property fmtid="{D5CDD505-2E9C-101B-9397-08002B2CF9AE}" pid="5" name="_ExtendedDescription">
    <vt:lpwstr/>
  </property>
</Properties>
</file>